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rst-10\D\ АМАТЕРИАЛЫ ДЛЯ ГАЗЕТЫ\"/>
    </mc:Choice>
  </mc:AlternateContent>
  <bookViews>
    <workbookView xWindow="0" yWindow="0" windowWidth="25600" windowHeight="10650"/>
  </bookViews>
  <sheets>
    <sheet name="Отчет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47" i="1" l="1"/>
  <c r="F47" i="1"/>
  <c r="H47" i="1"/>
  <c r="J47" i="1"/>
  <c r="L47" i="1"/>
  <c r="C47" i="1"/>
  <c r="M46" i="1"/>
  <c r="B46" i="1"/>
  <c r="M45" i="1"/>
  <c r="M44" i="1"/>
  <c r="B44" i="1"/>
  <c r="M43" i="1"/>
  <c r="M42" i="1"/>
  <c r="B42" i="1"/>
  <c r="M41" i="1"/>
  <c r="M40" i="1"/>
  <c r="B40" i="1"/>
  <c r="M39" i="1"/>
  <c r="M38" i="1"/>
  <c r="B38" i="1"/>
  <c r="M37" i="1"/>
  <c r="M36" i="1"/>
  <c r="B36" i="1"/>
  <c r="M35" i="1"/>
  <c r="M34" i="1"/>
  <c r="B34" i="1"/>
  <c r="M33" i="1"/>
  <c r="M32" i="1"/>
  <c r="B32" i="1"/>
  <c r="M31" i="1"/>
  <c r="M30" i="1"/>
  <c r="B30" i="1"/>
  <c r="M29" i="1"/>
  <c r="M28" i="1" l="1"/>
  <c r="B28" i="1"/>
  <c r="M27" i="1"/>
  <c r="M26" i="1"/>
  <c r="B26" i="1"/>
  <c r="M25" i="1"/>
  <c r="M24" i="1"/>
  <c r="B24" i="1"/>
  <c r="M23" i="1"/>
  <c r="M22" i="1"/>
  <c r="B22" i="1"/>
  <c r="M21" i="1"/>
  <c r="M20" i="1"/>
  <c r="B20" i="1"/>
  <c r="M19" i="1"/>
  <c r="B47" i="1" l="1"/>
  <c r="B12" i="1"/>
  <c r="B16" i="1"/>
  <c r="B18" i="1"/>
  <c r="M18" i="1"/>
  <c r="M17" i="1"/>
  <c r="M14" i="1"/>
  <c r="M13" i="1"/>
  <c r="F8" i="1"/>
  <c r="L6" i="1"/>
  <c r="D8" i="1"/>
  <c r="I7" i="1"/>
  <c r="A6" i="1"/>
  <c r="C6" i="1"/>
  <c r="H6" i="1"/>
  <c r="C7" i="1"/>
  <c r="D7" i="1"/>
  <c r="H7" i="1"/>
  <c r="L7" i="1"/>
  <c r="M7" i="1"/>
  <c r="I8" i="1"/>
  <c r="J8" i="1"/>
  <c r="K8" i="1"/>
  <c r="D9" i="1"/>
  <c r="E9" i="1"/>
  <c r="F9" i="1"/>
  <c r="G9" i="1"/>
  <c r="B10" i="1"/>
  <c r="C10" i="1"/>
  <c r="D10" i="1"/>
  <c r="E10" i="1"/>
  <c r="F10" i="1"/>
  <c r="G10" i="1"/>
  <c r="H10" i="1"/>
  <c r="I10" i="1"/>
  <c r="J10" i="1"/>
  <c r="K10" i="1"/>
  <c r="L10" i="1"/>
  <c r="M10" i="1"/>
  <c r="M11" i="1"/>
  <c r="M12" i="1"/>
  <c r="M47" i="1" s="1"/>
</calcChain>
</file>

<file path=xl/sharedStrings.xml><?xml version="1.0" encoding="utf-8"?>
<sst xmlns="http://schemas.openxmlformats.org/spreadsheetml/2006/main" count="63" uniqueCount="45">
  <si>
    <t>1</t>
  </si>
  <si>
    <t>1.</t>
  </si>
  <si>
    <t/>
  </si>
  <si>
    <t>в руб.</t>
  </si>
  <si>
    <t xml:space="preserve"> </t>
  </si>
  <si>
    <t>2.</t>
  </si>
  <si>
    <t>3.</t>
  </si>
  <si>
    <t>4.</t>
  </si>
  <si>
    <t>Фамилия, имя, отчество кандидата</t>
  </si>
  <si>
    <t>Итого</t>
  </si>
  <si>
    <r>
      <t xml:space="preserve">СВЕДЕНИЯ 
</t>
    </r>
    <r>
      <rPr>
        <sz val="12"/>
        <color theme="1"/>
        <rFont val="Times New Roman"/>
        <family val="1"/>
        <charset val="204"/>
      </rPr>
      <t>о поступлении и расходовании средств избирательных фондов кандидатов</t>
    </r>
    <r>
      <rPr>
        <b/>
        <sz val="12"/>
        <color theme="1"/>
        <rFont val="Times New Roman"/>
        <family val="1"/>
        <charset val="204"/>
      </rPr>
      <t xml:space="preserve">
(на основании данных, предоставленных филиалом ПАО Сбербанк)</t>
    </r>
  </si>
  <si>
    <t>По состоянию на 03.09.2025 г.</t>
  </si>
  <si>
    <t xml:space="preserve">Выборы депутатов Совета депутатов Шебекинского муниципального округа второго созыва 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</si>
  <si>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</si>
  <si>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</si>
  <si>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</si>
  <si>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</si>
  <si>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</si>
  <si>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</si>
  <si>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</si>
  <si>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</si>
  <si>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</si>
  <si>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</si>
  <si>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</si>
  <si>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</si>
  <si>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</si>
  <si>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</si>
  <si>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Кириевская Галина Леонидовна</t>
  </si>
  <si>
    <t>Коваль Ирина Федоровна</t>
  </si>
  <si>
    <t>Багатырев Виктор Анатольевич</t>
  </si>
  <si>
    <t>Бочарников Дмитрий Александрович</t>
  </si>
  <si>
    <t>Сабадаш Юрий Михайлович</t>
  </si>
  <si>
    <t>Шевцов Владимир Владимирович</t>
  </si>
  <si>
    <t>Беспалов Александр Владимирович</t>
  </si>
  <si>
    <t>Литовкин Вадим Александрович</t>
  </si>
  <si>
    <t>Воротеляк Валентина Степановна</t>
  </si>
  <si>
    <t>Катаржнов Владимир Николаевич</t>
  </si>
  <si>
    <t>Борина Ирина Викторовна</t>
  </si>
  <si>
    <t>Ахунджанов Егор Анварович</t>
  </si>
  <si>
    <t>Катаржнова Дарья Александровна</t>
  </si>
  <si>
    <t>Дрокина Людмила Евгеньевна</t>
  </si>
  <si>
    <t>Косицина Оксана Анатольевна</t>
  </si>
  <si>
    <t>Андреева Наталья анатольевна</t>
  </si>
  <si>
    <t>Дегтярева Светлана Ивановна</t>
  </si>
  <si>
    <t>Шорников Игорь 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</si>
</sst>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2" fillId="2" borderId="1" xfId="0" quotePrefix="1" applyNumberFormat="1" applyFont="1" applyFill="1" applyBorder="1" applyAlignment="1">
      <alignment horizontal="center" vertical="center" wrapText="1"/>
    </xf>
    <xf numFmtId="0" fontId="3" fillId="3" borderId="1" xfId="0" quotePrefix="1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4" fontId="3" fillId="3" borderId="2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2" borderId="4" xfId="0" quotePrefix="1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workbookViewId="0">
      <selection activeCell="J51" sqref="J51"/>
    </sheetView>
  </sheetViews>
  <sheetFormatPr defaultRowHeight="14.5" x14ac:dyDescent="0.35"/>
  <cols>
    <col min="1" max="1" width="5.7265625" customWidth="1"/>
    <col min="2" max="2" width="32.1796875" customWidth="1"/>
    <col min="3" max="3" width="12" customWidth="1"/>
    <col min="4" max="4" width="10.81640625" customWidth="1"/>
    <col min="5" max="5" width="15.26953125" customWidth="1"/>
    <col min="6" max="6" width="9.7265625" customWidth="1"/>
    <col min="7" max="7" width="8.54296875" customWidth="1"/>
    <col min="8" max="8" width="11.26953125" customWidth="1"/>
    <col min="9" max="9" width="9.7265625" customWidth="1"/>
    <col min="10" max="10" width="12.7265625" customWidth="1"/>
    <col min="11" max="11" width="23.81640625" customWidth="1"/>
    <col min="12" max="12" width="11.7265625" customWidth="1"/>
    <col min="13" max="13" width="15.453125" customWidth="1"/>
    <col min="14" max="14" width="9.1796875" customWidth="1"/>
  </cols>
  <sheetData>
    <row r="1" spans="1:16" ht="24.75" customHeight="1" x14ac:dyDescent="0.35">
      <c r="K1" s="38" t="s">
        <v>4</v>
      </c>
      <c r="L1" s="39"/>
      <c r="M1" s="39"/>
    </row>
    <row r="2" spans="1:16" ht="68.25" customHeight="1" x14ac:dyDescent="0.3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6" ht="22.5" customHeight="1" x14ac:dyDescent="0.35">
      <c r="A3" s="41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6" x14ac:dyDescent="0.35">
      <c r="M4" s="2" t="s">
        <v>11</v>
      </c>
    </row>
    <row r="5" spans="1:16" ht="27" customHeight="1" x14ac:dyDescent="0.35">
      <c r="M5" s="2" t="s">
        <v>3</v>
      </c>
    </row>
    <row r="6" spans="1:16" ht="24" customHeight="1" x14ac:dyDescent="0.35">
      <c r="A6" s="36" t="str">
        <f>"№
п/п"</f>
        <v>№
п/п</v>
      </c>
      <c r="B6" s="36" t="s">
        <v>8</v>
      </c>
      <c r="C6" s="44" t="str">
        <f>"Поступило средств"</f>
        <v>Поступило средств</v>
      </c>
      <c r="D6" s="45"/>
      <c r="E6" s="45"/>
      <c r="F6" s="45"/>
      <c r="G6" s="46"/>
      <c r="H6" s="44" t="str">
        <f>"Израсходовано средств"</f>
        <v>Израсходовано средств</v>
      </c>
      <c r="I6" s="45"/>
      <c r="J6" s="45"/>
      <c r="K6" s="46"/>
      <c r="L6" s="44" t="str">
        <f>"Возвращено средств"</f>
        <v>Возвращено средств</v>
      </c>
      <c r="M6" s="46"/>
    </row>
    <row r="7" spans="1:16" ht="33" customHeight="1" x14ac:dyDescent="0.35">
      <c r="A7" s="43"/>
      <c r="B7" s="43"/>
      <c r="C7" s="36" t="str">
        <f>"всего"</f>
        <v>всего</v>
      </c>
      <c r="D7" s="44" t="str">
        <f>"из них"</f>
        <v>из них</v>
      </c>
      <c r="E7" s="45"/>
      <c r="F7" s="45"/>
      <c r="G7" s="46"/>
      <c r="H7" s="36" t="str">
        <f>"всего"</f>
        <v>всего</v>
      </c>
      <c r="I7" s="44" t="str">
        <f>"из них финансовые операции по расходованию средств на сумму, превышающую  50 тыс. рублей"</f>
        <v>из них финансовые операции по расходованию средств на сумму, превышающую  50 тыс. рублей</v>
      </c>
      <c r="J7" s="45"/>
      <c r="K7" s="46"/>
      <c r="L7" s="36" t="str">
        <f>"сумма, руб."</f>
        <v>сумма, руб.</v>
      </c>
      <c r="M7" s="36" t="str">
        <f>"основание возврата"</f>
        <v>основание возврата</v>
      </c>
      <c r="N7" s="1"/>
    </row>
    <row r="8" spans="1:16" ht="58.5" customHeight="1" x14ac:dyDescent="0.35">
      <c r="A8" s="43"/>
      <c r="B8" s="43"/>
      <c r="C8" s="43"/>
      <c r="D8" s="44" t="str">
        <f>"пожертвования от юридических лиц на сумму, превышающую  25 тыс. рублей"</f>
        <v>пожертвования от юридических лиц на сумму, превышающую  25 тыс. рублей</v>
      </c>
      <c r="E8" s="46"/>
      <c r="F8" s="44" t="str">
        <f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46"/>
      <c r="H8" s="43"/>
      <c r="I8" s="36" t="str">
        <f>"дата операции"</f>
        <v>дата операции</v>
      </c>
      <c r="J8" s="36" t="str">
        <f>"сумма, руб."</f>
        <v>сумма, руб.</v>
      </c>
      <c r="K8" s="36" t="str">
        <f>"назначение платежа"</f>
        <v>назначение платежа</v>
      </c>
      <c r="L8" s="43"/>
      <c r="M8" s="43"/>
      <c r="N8" s="1"/>
    </row>
    <row r="9" spans="1:16" ht="46.5" customHeight="1" x14ac:dyDescent="0.35">
      <c r="A9" s="37"/>
      <c r="B9" s="37"/>
      <c r="C9" s="37"/>
      <c r="D9" s="3" t="str">
        <f>"сумма, руб."</f>
        <v>сумма, руб.</v>
      </c>
      <c r="E9" s="3" t="str">
        <f>"наименование юридического лица"</f>
        <v>наименование юридического лица</v>
      </c>
      <c r="F9" s="3" t="str">
        <f>"сумма, руб."</f>
        <v>сумма, руб.</v>
      </c>
      <c r="G9" s="3" t="str">
        <f>"кол-во граждан"</f>
        <v>кол-во граждан</v>
      </c>
      <c r="H9" s="37"/>
      <c r="I9" s="37"/>
      <c r="J9" s="37"/>
      <c r="K9" s="37"/>
      <c r="L9" s="37"/>
      <c r="M9" s="37"/>
      <c r="N9" s="1"/>
    </row>
    <row r="10" spans="1:16" x14ac:dyDescent="0.35">
      <c r="A10" s="5" t="s">
        <v>0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6" ht="20.25" customHeight="1" x14ac:dyDescent="0.35">
      <c r="A11" s="6" t="s">
        <v>1</v>
      </c>
      <c r="B11" s="35" t="s">
        <v>27</v>
      </c>
      <c r="C11" s="16">
        <v>13500</v>
      </c>
      <c r="D11" s="16"/>
      <c r="E11" s="17"/>
      <c r="F11" s="16"/>
      <c r="G11" s="18"/>
      <c r="H11" s="16"/>
      <c r="I11" s="19"/>
      <c r="J11" s="16"/>
      <c r="K11" s="17"/>
      <c r="L11" s="16"/>
      <c r="M11" s="17" t="str">
        <f>""</f>
        <v/>
      </c>
      <c r="N11" s="4"/>
    </row>
    <row r="12" spans="1:16" x14ac:dyDescent="0.35">
      <c r="A12" s="5" t="s">
        <v>2</v>
      </c>
      <c r="B12" s="8" t="str">
        <f>"Итого"</f>
        <v>Итого</v>
      </c>
      <c r="C12" s="33">
        <v>13500</v>
      </c>
      <c r="D12" s="20"/>
      <c r="E12" s="21"/>
      <c r="F12" s="20"/>
      <c r="G12" s="23"/>
      <c r="H12" s="20"/>
      <c r="I12" s="22"/>
      <c r="J12" s="20"/>
      <c r="K12" s="21"/>
      <c r="L12" s="20"/>
      <c r="M12" s="21" t="str">
        <f>""</f>
        <v/>
      </c>
      <c r="N12" s="4"/>
    </row>
    <row r="13" spans="1:16" x14ac:dyDescent="0.35">
      <c r="A13" s="15" t="s">
        <v>5</v>
      </c>
      <c r="B13" s="35" t="s">
        <v>28</v>
      </c>
      <c r="C13" s="16">
        <v>5790</v>
      </c>
      <c r="D13" s="16"/>
      <c r="E13" s="17"/>
      <c r="F13" s="16"/>
      <c r="G13" s="18"/>
      <c r="H13" s="16">
        <v>5790</v>
      </c>
      <c r="I13" s="19"/>
      <c r="J13" s="16"/>
      <c r="K13" s="17"/>
      <c r="L13" s="16"/>
      <c r="M13" s="17" t="str">
        <f>""</f>
        <v/>
      </c>
      <c r="N13" s="4"/>
    </row>
    <row r="14" spans="1:16" x14ac:dyDescent="0.35">
      <c r="A14" s="26" t="s">
        <v>2</v>
      </c>
      <c r="B14" s="27" t="s">
        <v>9</v>
      </c>
      <c r="C14" s="28">
        <v>5790</v>
      </c>
      <c r="D14" s="29"/>
      <c r="E14" s="30"/>
      <c r="F14" s="29"/>
      <c r="G14" s="31"/>
      <c r="H14" s="29">
        <v>5790</v>
      </c>
      <c r="I14" s="32"/>
      <c r="J14" s="29"/>
      <c r="K14" s="30"/>
      <c r="L14" s="29"/>
      <c r="M14" s="30" t="str">
        <f>""</f>
        <v/>
      </c>
      <c r="P14" s="25"/>
    </row>
    <row r="15" spans="1:16" x14ac:dyDescent="0.35">
      <c r="A15" s="15" t="s">
        <v>6</v>
      </c>
      <c r="B15" s="35" t="s">
        <v>29</v>
      </c>
      <c r="C15" s="16">
        <v>16995</v>
      </c>
      <c r="D15" s="16"/>
      <c r="E15" s="34"/>
      <c r="F15" s="16"/>
      <c r="G15" s="18"/>
      <c r="H15" s="16">
        <v>16995</v>
      </c>
      <c r="I15" s="19"/>
      <c r="J15" s="16"/>
      <c r="K15" s="17"/>
      <c r="L15" s="16"/>
      <c r="M15" s="24"/>
    </row>
    <row r="16" spans="1:16" x14ac:dyDescent="0.35">
      <c r="A16" s="5" t="s">
        <v>2</v>
      </c>
      <c r="B16" s="8" t="str">
        <f>"Итого"</f>
        <v>Итого</v>
      </c>
      <c r="C16" s="20">
        <v>16995</v>
      </c>
      <c r="D16" s="20"/>
      <c r="E16" s="21"/>
      <c r="F16" s="12"/>
      <c r="G16" s="23"/>
      <c r="H16" s="12">
        <v>16995</v>
      </c>
      <c r="I16" s="22"/>
      <c r="J16" s="12"/>
      <c r="K16" s="21"/>
      <c r="L16" s="12"/>
      <c r="M16" s="21"/>
    </row>
    <row r="17" spans="1:15" x14ac:dyDescent="0.35">
      <c r="A17" s="15" t="s">
        <v>7</v>
      </c>
      <c r="B17" s="35" t="s">
        <v>30</v>
      </c>
      <c r="C17" s="16">
        <v>13500</v>
      </c>
      <c r="D17" s="16"/>
      <c r="E17" s="17"/>
      <c r="F17" s="16"/>
      <c r="G17" s="18"/>
      <c r="H17" s="16"/>
      <c r="I17" s="19"/>
      <c r="J17" s="16"/>
      <c r="K17" s="17"/>
      <c r="L17" s="16"/>
      <c r="M17" s="17" t="str">
        <f>""</f>
        <v/>
      </c>
      <c r="O17" s="25"/>
    </row>
    <row r="18" spans="1:15" x14ac:dyDescent="0.35">
      <c r="A18" s="5" t="s">
        <v>2</v>
      </c>
      <c r="B18" s="8" t="str">
        <f>"Итого"</f>
        <v>Итого</v>
      </c>
      <c r="C18" s="12">
        <v>13500</v>
      </c>
      <c r="D18" s="12"/>
      <c r="E18" s="13"/>
      <c r="F18" s="12"/>
      <c r="G18" s="3"/>
      <c r="H18" s="12"/>
      <c r="I18" s="14"/>
      <c r="J18" s="12"/>
      <c r="K18" s="13"/>
      <c r="L18" s="12"/>
      <c r="M18" s="13" t="str">
        <f>""</f>
        <v/>
      </c>
    </row>
    <row r="19" spans="1:15" x14ac:dyDescent="0.35">
      <c r="A19" s="15" t="s">
        <v>13</v>
      </c>
      <c r="B19" s="35" t="s">
        <v>31</v>
      </c>
      <c r="C19" s="16">
        <v>13500</v>
      </c>
      <c r="D19" s="16"/>
      <c r="E19" s="17"/>
      <c r="F19" s="16"/>
      <c r="G19" s="18"/>
      <c r="H19" s="16"/>
      <c r="I19" s="19"/>
      <c r="J19" s="16"/>
      <c r="K19" s="17"/>
      <c r="L19" s="16"/>
      <c r="M19" s="17" t="str">
        <f>""</f>
        <v/>
      </c>
    </row>
    <row r="20" spans="1:15" x14ac:dyDescent="0.35">
      <c r="A20" s="5" t="s">
        <v>2</v>
      </c>
      <c r="B20" s="8" t="str">
        <f>"Итого"</f>
        <v>Итого</v>
      </c>
      <c r="C20" s="12">
        <v>13500</v>
      </c>
      <c r="D20" s="12"/>
      <c r="E20" s="13"/>
      <c r="F20" s="12"/>
      <c r="G20" s="3"/>
      <c r="H20" s="12"/>
      <c r="I20" s="14"/>
      <c r="J20" s="12"/>
      <c r="K20" s="13"/>
      <c r="L20" s="12"/>
      <c r="M20" s="13" t="str">
        <f>""</f>
        <v/>
      </c>
    </row>
    <row r="21" spans="1:15" x14ac:dyDescent="0.35">
      <c r="A21" s="15" t="s">
        <v>14</v>
      </c>
      <c r="B21" s="35" t="s">
        <v>32</v>
      </c>
      <c r="C21" s="16">
        <v>13500</v>
      </c>
      <c r="D21" s="16"/>
      <c r="E21" s="17"/>
      <c r="F21" s="16"/>
      <c r="G21" s="18"/>
      <c r="H21" s="16">
        <v>8760</v>
      </c>
      <c r="I21" s="19"/>
      <c r="J21" s="16"/>
      <c r="K21" s="17"/>
      <c r="L21" s="16"/>
      <c r="M21" s="17" t="str">
        <f>""</f>
        <v/>
      </c>
    </row>
    <row r="22" spans="1:15" x14ac:dyDescent="0.35">
      <c r="A22" s="5" t="s">
        <v>2</v>
      </c>
      <c r="B22" s="8" t="str">
        <f>"Итого"</f>
        <v>Итого</v>
      </c>
      <c r="C22" s="12">
        <v>13500</v>
      </c>
      <c r="D22" s="12"/>
      <c r="E22" s="13"/>
      <c r="F22" s="12"/>
      <c r="G22" s="3"/>
      <c r="H22" s="12">
        <v>8760</v>
      </c>
      <c r="I22" s="14"/>
      <c r="J22" s="12"/>
      <c r="K22" s="13"/>
      <c r="L22" s="12"/>
      <c r="M22" s="13" t="str">
        <f>""</f>
        <v/>
      </c>
    </row>
    <row r="23" spans="1:15" x14ac:dyDescent="0.35">
      <c r="A23" s="15" t="s">
        <v>15</v>
      </c>
      <c r="B23" s="35" t="s">
        <v>33</v>
      </c>
      <c r="C23" s="16">
        <v>10000</v>
      </c>
      <c r="D23" s="16"/>
      <c r="E23" s="17"/>
      <c r="F23" s="16"/>
      <c r="G23" s="18"/>
      <c r="H23" s="16">
        <v>10000</v>
      </c>
      <c r="I23" s="19"/>
      <c r="J23" s="16"/>
      <c r="K23" s="17"/>
      <c r="L23" s="16"/>
      <c r="M23" s="17" t="str">
        <f>""</f>
        <v/>
      </c>
    </row>
    <row r="24" spans="1:15" x14ac:dyDescent="0.35">
      <c r="A24" s="5" t="s">
        <v>2</v>
      </c>
      <c r="B24" s="8" t="str">
        <f>"Итого"</f>
        <v>Итого</v>
      </c>
      <c r="C24" s="12">
        <v>10000</v>
      </c>
      <c r="D24" s="12"/>
      <c r="E24" s="13"/>
      <c r="F24" s="12"/>
      <c r="G24" s="3"/>
      <c r="H24" s="12">
        <v>10000</v>
      </c>
      <c r="I24" s="14"/>
      <c r="J24" s="12"/>
      <c r="K24" s="13"/>
      <c r="L24" s="12"/>
      <c r="M24" s="13" t="str">
        <f>""</f>
        <v/>
      </c>
    </row>
    <row r="25" spans="1:15" x14ac:dyDescent="0.35">
      <c r="A25" s="15" t="s">
        <v>16</v>
      </c>
      <c r="B25" s="35" t="s">
        <v>34</v>
      </c>
      <c r="C25" s="16">
        <v>10980</v>
      </c>
      <c r="D25" s="16"/>
      <c r="E25" s="17"/>
      <c r="F25" s="16"/>
      <c r="G25" s="18"/>
      <c r="H25" s="16"/>
      <c r="I25" s="19"/>
      <c r="J25" s="16"/>
      <c r="K25" s="17"/>
      <c r="L25" s="16"/>
      <c r="M25" s="17" t="str">
        <f>""</f>
        <v/>
      </c>
    </row>
    <row r="26" spans="1:15" x14ac:dyDescent="0.35">
      <c r="A26" s="5" t="s">
        <v>2</v>
      </c>
      <c r="B26" s="8" t="str">
        <f>"Итого"</f>
        <v>Итого</v>
      </c>
      <c r="C26" s="12">
        <v>10980</v>
      </c>
      <c r="D26" s="12"/>
      <c r="E26" s="13"/>
      <c r="F26" s="12"/>
      <c r="G26" s="3"/>
      <c r="H26" s="12"/>
      <c r="I26" s="14"/>
      <c r="J26" s="12"/>
      <c r="K26" s="13"/>
      <c r="L26" s="12"/>
      <c r="M26" s="13" t="str">
        <f>""</f>
        <v/>
      </c>
    </row>
    <row r="27" spans="1:15" x14ac:dyDescent="0.35">
      <c r="A27" s="15" t="s">
        <v>17</v>
      </c>
      <c r="B27" s="35" t="s">
        <v>35</v>
      </c>
      <c r="C27" s="16">
        <v>13500</v>
      </c>
      <c r="D27" s="16"/>
      <c r="E27" s="17"/>
      <c r="F27" s="16"/>
      <c r="G27" s="18"/>
      <c r="H27" s="16">
        <v>8760</v>
      </c>
      <c r="I27" s="19"/>
      <c r="J27" s="16"/>
      <c r="K27" s="17"/>
      <c r="L27" s="16"/>
      <c r="M27" s="17" t="str">
        <f>""</f>
        <v/>
      </c>
    </row>
    <row r="28" spans="1:15" x14ac:dyDescent="0.35">
      <c r="A28" s="5" t="s">
        <v>2</v>
      </c>
      <c r="B28" s="8" t="str">
        <f>"Итого"</f>
        <v>Итого</v>
      </c>
      <c r="C28" s="12">
        <v>13500</v>
      </c>
      <c r="D28" s="12"/>
      <c r="E28" s="13"/>
      <c r="F28" s="12"/>
      <c r="G28" s="3"/>
      <c r="H28" s="12">
        <v>8760</v>
      </c>
      <c r="I28" s="14"/>
      <c r="J28" s="12"/>
      <c r="K28" s="13"/>
      <c r="L28" s="12"/>
      <c r="M28" s="13" t="str">
        <f>""</f>
        <v/>
      </c>
    </row>
    <row r="29" spans="1:15" x14ac:dyDescent="0.35">
      <c r="A29" s="15" t="s">
        <v>18</v>
      </c>
      <c r="B29" s="35" t="s">
        <v>36</v>
      </c>
      <c r="C29" s="16">
        <v>7000</v>
      </c>
      <c r="D29" s="16"/>
      <c r="E29" s="17"/>
      <c r="F29" s="16"/>
      <c r="G29" s="18"/>
      <c r="H29" s="16">
        <v>6290</v>
      </c>
      <c r="I29" s="19"/>
      <c r="J29" s="16"/>
      <c r="K29" s="17"/>
      <c r="L29" s="16"/>
      <c r="M29" s="17" t="str">
        <f>""</f>
        <v/>
      </c>
    </row>
    <row r="30" spans="1:15" x14ac:dyDescent="0.35">
      <c r="A30" s="5" t="s">
        <v>2</v>
      </c>
      <c r="B30" s="8" t="str">
        <f>"Итого"</f>
        <v>Итого</v>
      </c>
      <c r="C30" s="12">
        <v>7000</v>
      </c>
      <c r="D30" s="12"/>
      <c r="E30" s="13"/>
      <c r="F30" s="12"/>
      <c r="G30" s="3"/>
      <c r="H30" s="12">
        <v>6290</v>
      </c>
      <c r="I30" s="14"/>
      <c r="J30" s="12"/>
      <c r="K30" s="13"/>
      <c r="L30" s="12"/>
      <c r="M30" s="13" t="str">
        <f>""</f>
        <v/>
      </c>
    </row>
    <row r="31" spans="1:15" x14ac:dyDescent="0.35">
      <c r="A31" s="15" t="s">
        <v>19</v>
      </c>
      <c r="B31" s="35" t="s">
        <v>37</v>
      </c>
      <c r="C31" s="16">
        <v>13500</v>
      </c>
      <c r="D31" s="16"/>
      <c r="E31" s="17"/>
      <c r="F31" s="16"/>
      <c r="G31" s="18"/>
      <c r="H31" s="16">
        <v>8760</v>
      </c>
      <c r="I31" s="19"/>
      <c r="J31" s="16"/>
      <c r="K31" s="17"/>
      <c r="L31" s="16"/>
      <c r="M31" s="17" t="str">
        <f>""</f>
        <v/>
      </c>
    </row>
    <row r="32" spans="1:15" x14ac:dyDescent="0.35">
      <c r="A32" s="5" t="s">
        <v>2</v>
      </c>
      <c r="B32" s="8" t="str">
        <f>"Итого"</f>
        <v>Итого</v>
      </c>
      <c r="C32" s="12">
        <v>13500</v>
      </c>
      <c r="D32" s="12"/>
      <c r="E32" s="13"/>
      <c r="F32" s="12"/>
      <c r="G32" s="3"/>
      <c r="H32" s="12">
        <v>8760</v>
      </c>
      <c r="I32" s="14"/>
      <c r="J32" s="12"/>
      <c r="K32" s="13"/>
      <c r="L32" s="12"/>
      <c r="M32" s="13" t="str">
        <f>""</f>
        <v/>
      </c>
    </row>
    <row r="33" spans="1:13" x14ac:dyDescent="0.35">
      <c r="A33" s="15" t="s">
        <v>20</v>
      </c>
      <c r="B33" s="35" t="s">
        <v>38</v>
      </c>
      <c r="C33" s="16">
        <v>16100</v>
      </c>
      <c r="D33" s="16"/>
      <c r="E33" s="17"/>
      <c r="F33" s="16"/>
      <c r="G33" s="18"/>
      <c r="H33" s="16">
        <v>16100</v>
      </c>
      <c r="I33" s="19"/>
      <c r="J33" s="16"/>
      <c r="K33" s="17"/>
      <c r="L33" s="16"/>
      <c r="M33" s="17" t="str">
        <f>""</f>
        <v/>
      </c>
    </row>
    <row r="34" spans="1:13" x14ac:dyDescent="0.35">
      <c r="A34" s="5" t="s">
        <v>2</v>
      </c>
      <c r="B34" s="8" t="str">
        <f>"Итого"</f>
        <v>Итого</v>
      </c>
      <c r="C34" s="12">
        <v>16100</v>
      </c>
      <c r="D34" s="12"/>
      <c r="E34" s="13"/>
      <c r="F34" s="12"/>
      <c r="G34" s="3"/>
      <c r="H34" s="12">
        <v>16100</v>
      </c>
      <c r="I34" s="14"/>
      <c r="J34" s="12"/>
      <c r="K34" s="13"/>
      <c r="L34" s="12"/>
      <c r="M34" s="13" t="str">
        <f>""</f>
        <v/>
      </c>
    </row>
    <row r="35" spans="1:13" x14ac:dyDescent="0.35">
      <c r="A35" s="15" t="s">
        <v>21</v>
      </c>
      <c r="B35" s="35" t="s">
        <v>39</v>
      </c>
      <c r="C35" s="16">
        <v>13500</v>
      </c>
      <c r="D35" s="16"/>
      <c r="E35" s="17"/>
      <c r="F35" s="16"/>
      <c r="G35" s="18"/>
      <c r="H35" s="16">
        <v>8760</v>
      </c>
      <c r="I35" s="19"/>
      <c r="J35" s="16"/>
      <c r="K35" s="17"/>
      <c r="L35" s="16"/>
      <c r="M35" s="17" t="str">
        <f>""</f>
        <v/>
      </c>
    </row>
    <row r="36" spans="1:13" x14ac:dyDescent="0.35">
      <c r="A36" s="5" t="s">
        <v>2</v>
      </c>
      <c r="B36" s="8" t="str">
        <f>"Итого"</f>
        <v>Итого</v>
      </c>
      <c r="C36" s="12">
        <v>13500</v>
      </c>
      <c r="D36" s="12"/>
      <c r="E36" s="13"/>
      <c r="F36" s="12"/>
      <c r="G36" s="3"/>
      <c r="H36" s="12">
        <v>8760</v>
      </c>
      <c r="I36" s="14"/>
      <c r="J36" s="12"/>
      <c r="K36" s="13"/>
      <c r="L36" s="12"/>
      <c r="M36" s="13" t="str">
        <f>""</f>
        <v/>
      </c>
    </row>
    <row r="37" spans="1:13" x14ac:dyDescent="0.35">
      <c r="A37" s="15" t="s">
        <v>22</v>
      </c>
      <c r="B37" s="35" t="s">
        <v>40</v>
      </c>
      <c r="C37" s="16">
        <v>13500</v>
      </c>
      <c r="D37" s="16"/>
      <c r="E37" s="17"/>
      <c r="F37" s="16"/>
      <c r="G37" s="18"/>
      <c r="H37" s="16"/>
      <c r="I37" s="19"/>
      <c r="J37" s="16"/>
      <c r="K37" s="17"/>
      <c r="L37" s="16"/>
      <c r="M37" s="17" t="str">
        <f>""</f>
        <v/>
      </c>
    </row>
    <row r="38" spans="1:13" x14ac:dyDescent="0.35">
      <c r="A38" s="5" t="s">
        <v>2</v>
      </c>
      <c r="B38" s="8" t="str">
        <f>"Итого"</f>
        <v>Итого</v>
      </c>
      <c r="C38" s="12">
        <v>13500</v>
      </c>
      <c r="D38" s="12"/>
      <c r="E38" s="13"/>
      <c r="F38" s="12"/>
      <c r="G38" s="3"/>
      <c r="H38" s="12"/>
      <c r="I38" s="14"/>
      <c r="J38" s="12"/>
      <c r="K38" s="13"/>
      <c r="L38" s="12"/>
      <c r="M38" s="13" t="str">
        <f>""</f>
        <v/>
      </c>
    </row>
    <row r="39" spans="1:13" x14ac:dyDescent="0.35">
      <c r="A39" s="15" t="s">
        <v>23</v>
      </c>
      <c r="B39" s="35" t="s">
        <v>41</v>
      </c>
      <c r="C39" s="16">
        <v>13500</v>
      </c>
      <c r="D39" s="16"/>
      <c r="E39" s="17"/>
      <c r="F39" s="16"/>
      <c r="G39" s="18"/>
      <c r="H39" s="16">
        <v>8760</v>
      </c>
      <c r="I39" s="19"/>
      <c r="J39" s="16"/>
      <c r="K39" s="17"/>
      <c r="L39" s="16"/>
      <c r="M39" s="17" t="str">
        <f>""</f>
        <v/>
      </c>
    </row>
    <row r="40" spans="1:13" x14ac:dyDescent="0.35">
      <c r="A40" s="5" t="s">
        <v>2</v>
      </c>
      <c r="B40" s="8" t="str">
        <f>"Итого"</f>
        <v>Итого</v>
      </c>
      <c r="C40" s="12">
        <v>13500</v>
      </c>
      <c r="D40" s="12"/>
      <c r="E40" s="13"/>
      <c r="F40" s="12"/>
      <c r="G40" s="3"/>
      <c r="H40" s="12">
        <v>8760</v>
      </c>
      <c r="I40" s="14"/>
      <c r="J40" s="12"/>
      <c r="K40" s="13"/>
      <c r="L40" s="12"/>
      <c r="M40" s="13" t="str">
        <f>""</f>
        <v/>
      </c>
    </row>
    <row r="41" spans="1:13" x14ac:dyDescent="0.35">
      <c r="A41" s="15" t="s">
        <v>24</v>
      </c>
      <c r="B41" s="35" t="s">
        <v>42</v>
      </c>
      <c r="C41" s="16">
        <v>13500</v>
      </c>
      <c r="D41" s="16"/>
      <c r="E41" s="17"/>
      <c r="F41" s="16"/>
      <c r="G41" s="18"/>
      <c r="H41" s="16">
        <v>8760</v>
      </c>
      <c r="I41" s="19"/>
      <c r="J41" s="16"/>
      <c r="K41" s="17"/>
      <c r="L41" s="16"/>
      <c r="M41" s="17" t="str">
        <f>""</f>
        <v/>
      </c>
    </row>
    <row r="42" spans="1:13" x14ac:dyDescent="0.35">
      <c r="A42" s="5" t="s">
        <v>2</v>
      </c>
      <c r="B42" s="8" t="str">
        <f>"Итого"</f>
        <v>Итого</v>
      </c>
      <c r="C42" s="12">
        <v>13500</v>
      </c>
      <c r="D42" s="12"/>
      <c r="E42" s="13"/>
      <c r="F42" s="12"/>
      <c r="G42" s="3"/>
      <c r="H42" s="12">
        <v>8760</v>
      </c>
      <c r="I42" s="14"/>
      <c r="J42" s="12"/>
      <c r="K42" s="13"/>
      <c r="L42" s="12"/>
      <c r="M42" s="13" t="str">
        <f>""</f>
        <v/>
      </c>
    </row>
    <row r="43" spans="1:13" x14ac:dyDescent="0.35">
      <c r="A43" s="15" t="s">
        <v>25</v>
      </c>
      <c r="B43" s="35" t="s">
        <v>43</v>
      </c>
      <c r="C43" s="16">
        <v>6290</v>
      </c>
      <c r="D43" s="16"/>
      <c r="E43" s="17"/>
      <c r="F43" s="16"/>
      <c r="G43" s="18"/>
      <c r="H43" s="16">
        <v>6290</v>
      </c>
      <c r="I43" s="19"/>
      <c r="J43" s="16"/>
      <c r="K43" s="17"/>
      <c r="L43" s="16"/>
      <c r="M43" s="17" t="str">
        <f>""</f>
        <v/>
      </c>
    </row>
    <row r="44" spans="1:13" x14ac:dyDescent="0.35">
      <c r="A44" s="5" t="s">
        <v>2</v>
      </c>
      <c r="B44" s="8" t="str">
        <f>"Итого"</f>
        <v>Итого</v>
      </c>
      <c r="C44" s="12">
        <v>6290</v>
      </c>
      <c r="D44" s="12"/>
      <c r="E44" s="13"/>
      <c r="F44" s="12"/>
      <c r="G44" s="3"/>
      <c r="H44" s="12">
        <v>6290</v>
      </c>
      <c r="I44" s="14"/>
      <c r="J44" s="12"/>
      <c r="K44" s="13"/>
      <c r="L44" s="12"/>
      <c r="M44" s="13" t="str">
        <f>""</f>
        <v/>
      </c>
    </row>
    <row r="45" spans="1:13" x14ac:dyDescent="0.35">
      <c r="A45" s="15" t="s">
        <v>26</v>
      </c>
      <c r="B45" s="35" t="s">
        <v>44</v>
      </c>
      <c r="C45" s="16">
        <v>17592</v>
      </c>
      <c r="D45" s="16"/>
      <c r="E45" s="17"/>
      <c r="F45" s="16"/>
      <c r="G45" s="18"/>
      <c r="H45" s="16">
        <v>17592</v>
      </c>
      <c r="I45" s="19"/>
      <c r="J45" s="16"/>
      <c r="K45" s="17"/>
      <c r="L45" s="16"/>
      <c r="M45" s="17" t="str">
        <f>""</f>
        <v/>
      </c>
    </row>
    <row r="46" spans="1:13" x14ac:dyDescent="0.35">
      <c r="A46" s="5" t="s">
        <v>2</v>
      </c>
      <c r="B46" s="8" t="str">
        <f>"Итого"</f>
        <v>Итого</v>
      </c>
      <c r="C46" s="12">
        <v>17592</v>
      </c>
      <c r="D46" s="12"/>
      <c r="E46" s="13"/>
      <c r="F46" s="12"/>
      <c r="G46" s="3"/>
      <c r="H46" s="12">
        <v>17592</v>
      </c>
      <c r="I46" s="14"/>
      <c r="J46" s="12"/>
      <c r="K46" s="13"/>
      <c r="L46" s="12"/>
      <c r="M46" s="13" t="str">
        <f>""</f>
        <v/>
      </c>
    </row>
    <row r="47" spans="1:13" x14ac:dyDescent="0.35">
      <c r="A47" s="5" t="s">
        <v>2</v>
      </c>
      <c r="B47" s="8" t="str">
        <f>"Итого"</f>
        <v>Итого</v>
      </c>
      <c r="C47" s="12">
        <f>SUM(C12,C14,C16,C18,C20,C22,C24,C26,C28,C30,C32,C34,C36,C38,C40,C42,C44,C46)</f>
        <v>225747</v>
      </c>
      <c r="D47" s="12">
        <f t="shared" ref="D47:M47" si="0">SUM(D12,D14,D16,D18,D20,D22,D24,D26,D28,D30,D32,D34,D36,D38,D40,D42,D44,D46)</f>
        <v>0</v>
      </c>
      <c r="E47" s="12"/>
      <c r="F47" s="12">
        <f t="shared" si="0"/>
        <v>0</v>
      </c>
      <c r="G47" s="12"/>
      <c r="H47" s="12">
        <f t="shared" si="0"/>
        <v>131617</v>
      </c>
      <c r="I47" s="12"/>
      <c r="J47" s="12">
        <f t="shared" si="0"/>
        <v>0</v>
      </c>
      <c r="K47" s="12"/>
      <c r="L47" s="12">
        <f t="shared" si="0"/>
        <v>0</v>
      </c>
      <c r="M47" s="12">
        <f t="shared" si="0"/>
        <v>0</v>
      </c>
    </row>
  </sheetData>
  <mergeCells count="19">
    <mergeCell ref="M7:M9"/>
    <mergeCell ref="D8:E8"/>
    <mergeCell ref="F8:G8"/>
    <mergeCell ref="I8:I9"/>
    <mergeCell ref="J8:J9"/>
    <mergeCell ref="K8:K9"/>
    <mergeCell ref="K1:M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</mergeCells>
  <pageMargins left="0.34722222222222221" right="0.1388888888888889" top="0.1388888888888889" bottom="0.1388888888888889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L13" sqref="L13"/>
    </sheetView>
  </sheetViews>
  <sheetFormatPr defaultRowHeight="14.5" x14ac:dyDescent="0.35"/>
  <cols>
    <col min="1" max="1" width="26.26953125" customWidth="1"/>
    <col min="7" max="7" width="18.26953125" customWidth="1"/>
  </cols>
  <sheetData>
    <row r="1" spans="1:7" x14ac:dyDescent="0.35">
      <c r="A1" s="7"/>
      <c r="D1" s="9"/>
      <c r="G1" s="7"/>
    </row>
    <row r="2" spans="1:7" x14ac:dyDescent="0.35">
      <c r="A2" s="7"/>
      <c r="D2" s="9"/>
      <c r="G2" s="11"/>
    </row>
    <row r="3" spans="1:7" x14ac:dyDescent="0.35">
      <c r="A3" s="7"/>
      <c r="D3" s="9"/>
      <c r="G3" s="7"/>
    </row>
    <row r="4" spans="1:7" x14ac:dyDescent="0.35">
      <c r="A4" s="7"/>
      <c r="D4" s="9"/>
      <c r="G4" s="11"/>
    </row>
    <row r="5" spans="1:7" x14ac:dyDescent="0.35">
      <c r="A5" s="7"/>
      <c r="D5" s="9"/>
      <c r="G5" s="7"/>
    </row>
    <row r="6" spans="1:7" x14ac:dyDescent="0.35">
      <c r="A6" s="7"/>
      <c r="D6" s="9"/>
      <c r="G6" s="11"/>
    </row>
    <row r="7" spans="1:7" x14ac:dyDescent="0.35">
      <c r="A7" s="7"/>
      <c r="D7" s="9"/>
      <c r="G7" s="7"/>
    </row>
    <row r="8" spans="1:7" x14ac:dyDescent="0.35">
      <c r="A8" s="7"/>
      <c r="D8" s="9"/>
      <c r="G8" s="11"/>
    </row>
    <row r="9" spans="1:7" x14ac:dyDescent="0.35">
      <c r="A9" s="10"/>
      <c r="D9" s="10"/>
      <c r="G9" s="7"/>
    </row>
    <row r="10" spans="1:7" x14ac:dyDescent="0.35">
      <c r="G10" s="11"/>
    </row>
    <row r="11" spans="1:7" x14ac:dyDescent="0.35">
      <c r="G1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aleshina</dc:creator>
  <cp:lastModifiedBy>Вёрстка</cp:lastModifiedBy>
  <cp:lastPrinted>2025-07-16T06:26:17Z</cp:lastPrinted>
  <dcterms:created xsi:type="dcterms:W3CDTF">2016-07-21T06:33:23Z</dcterms:created>
  <dcterms:modified xsi:type="dcterms:W3CDTF">2025-09-06T11:10:46Z</dcterms:modified>
</cp:coreProperties>
</file>